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50" windowWidth="19095" windowHeight="7185"/>
  </bookViews>
  <sheets>
    <sheet name="Bieu so 4-2019" sheetId="5" r:id="rId1"/>
    <sheet name="Sheet1" sheetId="1" r:id="rId2"/>
    <sheet name="Sheet2" sheetId="2" r:id="rId3"/>
    <sheet name="Sheet3" sheetId="3" r:id="rId4"/>
  </sheets>
  <definedNames>
    <definedName name="_xlnm.Print_Titles" localSheetId="0">'Bieu so 4-2019'!$9:$10</definedName>
  </definedNames>
  <calcPr calcId="124519"/>
</workbook>
</file>

<file path=xl/calcChain.xml><?xml version="1.0" encoding="utf-8"?>
<calcChain xmlns="http://schemas.openxmlformats.org/spreadsheetml/2006/main">
  <c r="H80" i="5"/>
  <c r="H79"/>
  <c r="F56"/>
  <c r="F55" s="1"/>
  <c r="F44" s="1"/>
  <c r="E56"/>
  <c r="E55" s="1"/>
  <c r="E44" s="1"/>
  <c r="H30"/>
  <c r="F27"/>
  <c r="F26" s="1"/>
  <c r="F25" s="1"/>
  <c r="F24" s="1"/>
  <c r="E27"/>
  <c r="E26" s="1"/>
  <c r="E25" s="1"/>
  <c r="E24" s="1"/>
  <c r="C38"/>
  <c r="D15"/>
  <c r="I12"/>
  <c r="C27"/>
  <c r="C26" s="1"/>
  <c r="C25" s="1"/>
  <c r="C24" s="1"/>
  <c r="D24" s="1"/>
  <c r="C17"/>
  <c r="C14"/>
  <c r="C56"/>
  <c r="C57"/>
  <c r="I61"/>
  <c r="I56"/>
  <c r="G55"/>
  <c r="G44" s="1"/>
  <c r="C41"/>
  <c r="D41" s="1"/>
  <c r="C37"/>
  <c r="D37" s="1"/>
  <c r="G26"/>
  <c r="G25" s="1"/>
  <c r="G24" s="1"/>
  <c r="C20"/>
  <c r="D20" s="1"/>
  <c r="H27" l="1"/>
  <c r="D26"/>
  <c r="C13"/>
  <c r="D13" s="1"/>
  <c r="D25"/>
  <c r="C55"/>
  <c r="C44" s="1"/>
  <c r="D44" s="1"/>
  <c r="C36"/>
  <c r="D36" s="1"/>
  <c r="C12" l="1"/>
  <c r="D12" s="1"/>
  <c r="D55"/>
</calcChain>
</file>

<file path=xl/sharedStrings.xml><?xml version="1.0" encoding="utf-8"?>
<sst xmlns="http://schemas.openxmlformats.org/spreadsheetml/2006/main" count="128" uniqueCount="94">
  <si>
    <t>Biểu số 4 - Ban hành kèm theo Thông tư số 61/2017/TT-BTC ngày 15 tháng 6 năm 2017 của Bộ Tài chính</t>
  </si>
  <si>
    <t>Chương: 422</t>
  </si>
  <si>
    <t>. Báo cáo quyết toán ngân sách nhà nước phải được công khai chậm nhất là 15 ngày, kể từ ngày được đơn vị dự toán cấp trên hoặc cấp có thẩm quyền phê duyệt.</t>
  </si>
  <si>
    <t>(Dùng cho đơn vị dự toán cấp trên và đơn vị dự toán sử dụng ngân sách nhà nước)</t>
  </si>
  <si>
    <t>ĐV tính: Triệu đồng</t>
  </si>
  <si>
    <t>Số TT</t>
  </si>
  <si>
    <t>Nội dung</t>
  </si>
  <si>
    <t>Số liệu báo cáo quyết toán</t>
  </si>
  <si>
    <t>Số liệu quyết toán được duyệt</t>
  </si>
  <si>
    <t>Trong đó</t>
  </si>
  <si>
    <t>Quỹ lương</t>
  </si>
  <si>
    <t>Mua sắm, sửa chữa</t>
  </si>
  <si>
    <t>Trích lập các quỹ</t>
  </si>
  <si>
    <t>I</t>
  </si>
  <si>
    <t>Quyết toán thu</t>
  </si>
  <si>
    <t>A</t>
  </si>
  <si>
    <t>Tổng số thu</t>
  </si>
  <si>
    <t>Số thu phí, lệ phí</t>
  </si>
  <si>
    <t>1.1</t>
  </si>
  <si>
    <t>Học phí hệ có chỉ tiêu ngân sách</t>
  </si>
  <si>
    <t>1.2</t>
  </si>
  <si>
    <t>Lệ phí dự thi THPT QG</t>
  </si>
  <si>
    <t>……………</t>
  </si>
  <si>
    <t>Thu hoạt động SX, cung ứng dịch vụ</t>
  </si>
  <si>
    <t>Thu sự nghiệp khác</t>
  </si>
  <si>
    <t>3.1</t>
  </si>
  <si>
    <t>Quà biếu, tặng cho</t>
  </si>
  <si>
    <t>3.2</t>
  </si>
  <si>
    <t>Thu khác</t>
  </si>
  <si>
    <t>B</t>
  </si>
  <si>
    <t>Chi từ nguồn thu được để lại</t>
  </si>
  <si>
    <t>Chi từ nguồn thu phí được để lại</t>
  </si>
  <si>
    <t>Chi sự nghiệp giáo dục, đào tạo, dạy nghề</t>
  </si>
  <si>
    <t>a</t>
  </si>
  <si>
    <t>Kinh phí nhiệm vụ thường xuyên</t>
  </si>
  <si>
    <t>b</t>
  </si>
  <si>
    <t>Kinh phí nhiệm vụ không thường xuyên</t>
  </si>
  <si>
    <t>Chi quản lý hành chính</t>
  </si>
  <si>
    <t>Kinh phí thực hiện chế độ tự chủ</t>
  </si>
  <si>
    <t>Kinh phí không thực hiện chế độ tự chủ</t>
  </si>
  <si>
    <t>Hoạt động SX, cung ứng dịch vụ</t>
  </si>
  <si>
    <t>Hoạt động sự nghiệp khác</t>
  </si>
  <si>
    <t>C</t>
  </si>
  <si>
    <t>Số thu nộp NSNN, nộp cấp trên</t>
  </si>
  <si>
    <t>Số phí, lệ phí nộp NSNN</t>
  </si>
  <si>
    <t>……………..</t>
  </si>
  <si>
    <t>II</t>
  </si>
  <si>
    <t>Quyết toán chi ngân sách nhà nước</t>
  </si>
  <si>
    <t>Nghiên cứu khoa học</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</si>
  <si>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</si>
  <si>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</si>
  <si>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</si>
  <si>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</si>
  <si>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</si>
  <si>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</si>
  <si>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Kinh phí nhiệm vụ thường xuyên theo chức năng</t>
  </si>
  <si>
    <t>2.3</t>
  </si>
  <si>
    <t>Chi sự nghiệp y tế, dân số và gia đình</t>
  </si>
  <si>
    <t>4.1</t>
  </si>
  <si>
    <t>4.2</t>
  </si>
  <si>
    <t>Chi bảo đảm xã hội</t>
  </si>
  <si>
    <t>5.1</t>
  </si>
  <si>
    <t>5.2</t>
  </si>
  <si>
    <t>Chi hoạt động kinh tế</t>
  </si>
  <si>
    <t>6.1</t>
  </si>
  <si>
    <t>6.2</t>
  </si>
  <si>
    <t>Chi sự nghiệp bảo vệ môi trường</t>
  </si>
  <si>
    <t>7.1</t>
  </si>
  <si>
    <t>7.2</t>
  </si>
  <si>
    <t>Chi sự nghiệp văn hóa thông tin</t>
  </si>
  <si>
    <t>8.1</t>
  </si>
  <si>
    <t>8.2</t>
  </si>
  <si>
    <t>Chi sự nghiệp phát thanh, truyền hình, thông tấn</t>
  </si>
  <si>
    <t>9.1</t>
  </si>
  <si>
    <t>9.2</t>
  </si>
  <si>
    <t>Chi sự nghiệp thể dục thể thao</t>
  </si>
  <si>
    <t>10.1</t>
  </si>
  <si>
    <t>10.2</t>
  </si>
  <si>
    <t>Chi Chương trình mục tiêu</t>
  </si>
  <si>
    <t>Chi Chương trình mục tiêu quốc gia</t>
  </si>
  <si>
    <t>(Chi tiết theo từng Chương trình mục tiêu quốc gia)</t>
  </si>
  <si>
    <t>(Chi tiết theo từng Chương trình mục tiêu)</t>
  </si>
  <si>
    <t>Kế toán</t>
  </si>
  <si>
    <t>Thủ trưởng đơn vị</t>
  </si>
  <si>
    <t>Đơn vị:  Trường THPT Đống Đa</t>
  </si>
  <si>
    <t>Phạm Thị Minh Nguyệt</t>
  </si>
  <si>
    <t>1.3</t>
  </si>
  <si>
    <t>Liên kết tiếng Anh và tiếng Nhật có YTNN</t>
  </si>
  <si>
    <t xml:space="preserve">Học thêm dạy thêm </t>
  </si>
  <si>
    <t>học phí +học them +liên kết</t>
  </si>
  <si>
    <t>Trần Thị Bích Hợp</t>
  </si>
  <si>
    <t>QUYẾT TOÁN THU - CHI NGUỒN NSNN, NGUỒN KHÁC NĂM 2019</t>
  </si>
  <si>
    <t>Ngày   30  tháng 07 năm 2020</t>
  </si>
  <si>
    <t>(Kèm theo Quyết định số    /QĐ-THPT.PHT ngày                       của Hiệu trưởng trường THPT Đống Đa )</t>
  </si>
</sst>
</file>

<file path=xl/styles.xml><?xml version="1.0" encoding="utf-8"?>
<styleSheet xmlns="http://schemas.openxmlformats.org/spreadsheetml/2006/main">
  <numFmts count="2">
    <numFmt numFmtId="43" formatCode="_(* #,##0.00_);_(* \(#,##0.00\);_(* &quot;-&quot;??_);_(@_)"/>
    <numFmt numFmtId="164" formatCode="_(* #,##0_);_(* \(#,##0\);_(* &quot;-&quot;??_);_(@_)"/>
  </numFmts>
  <fonts count="13">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i/>
      <sz val="10"/>
      <color theme="1"/>
      <name val="Times New Roman"/>
      <family val="1"/>
    </font>
    <font>
      <b/>
      <sz val="12"/>
      <color theme="1"/>
      <name val="Times New Roman"/>
      <family val="1"/>
    </font>
    <font>
      <b/>
      <sz val="14"/>
      <color theme="1"/>
      <name val="Times New Roman"/>
      <family val="1"/>
    </font>
    <font>
      <i/>
      <sz val="12"/>
      <color theme="1"/>
      <name val="Times New Roman"/>
      <family val="1"/>
    </font>
    <font>
      <sz val="12"/>
      <color theme="1"/>
      <name val="Times New Roman"/>
      <family val="1"/>
    </font>
    <font>
      <b/>
      <sz val="12"/>
      <color rgb="FFFF0000"/>
      <name val="Times New Roman"/>
      <family val="1"/>
    </font>
    <font>
      <b/>
      <i/>
      <sz val="12"/>
      <color theme="1"/>
      <name val="Times New Roman"/>
      <family val="1"/>
    </font>
    <font>
      <b/>
      <i/>
      <sz val="11"/>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3"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4" fillId="0" borderId="0" xfId="0" applyFont="1" applyAlignment="1">
      <alignment horizontal="left"/>
    </xf>
    <xf numFmtId="0" fontId="0" fillId="0" borderId="0" xfId="0" applyAlignment="1"/>
    <xf numFmtId="0" fontId="5" fillId="0" borderId="0" xfId="0" applyFont="1" applyAlignment="1">
      <alignment horizontal="left"/>
    </xf>
    <xf numFmtId="0" fontId="0" fillId="0" borderId="0" xfId="0" applyAlignment="1">
      <alignment horizontal="center"/>
    </xf>
    <xf numFmtId="0" fontId="7" fillId="0" borderId="0" xfId="0" applyFont="1" applyAlignment="1">
      <alignment horizontal="right"/>
    </xf>
    <xf numFmtId="0" fontId="7" fillId="0" borderId="0" xfId="0" applyFont="1" applyAlignment="1">
      <alignment horizontal="left"/>
    </xf>
    <xf numFmtId="0" fontId="5" fillId="2" borderId="4" xfId="0" applyFont="1" applyFill="1" applyBorder="1" applyAlignment="1">
      <alignment horizontal="center" vertical="center" wrapText="1"/>
    </xf>
    <xf numFmtId="0" fontId="5" fillId="2" borderId="5" xfId="0" applyFont="1" applyFill="1" applyBorder="1" applyAlignment="1">
      <alignment horizontal="center" wrapText="1"/>
    </xf>
    <xf numFmtId="0" fontId="5" fillId="2" borderId="5" xfId="0" applyFont="1" applyFill="1" applyBorder="1" applyAlignment="1">
      <alignment wrapText="1"/>
    </xf>
    <xf numFmtId="3" fontId="5" fillId="2" borderId="5" xfId="0" applyNumberFormat="1" applyFont="1" applyFill="1" applyBorder="1" applyAlignment="1">
      <alignment horizontal="right" wrapText="1"/>
    </xf>
    <xf numFmtId="0" fontId="3" fillId="0" borderId="0" xfId="0" applyFont="1"/>
    <xf numFmtId="0" fontId="9" fillId="3" borderId="6" xfId="0" applyFont="1" applyFill="1" applyBorder="1" applyAlignment="1">
      <alignment horizontal="center" wrapText="1"/>
    </xf>
    <xf numFmtId="0" fontId="9" fillId="3" borderId="6" xfId="0" applyFont="1" applyFill="1" applyBorder="1" applyAlignment="1">
      <alignment wrapText="1"/>
    </xf>
    <xf numFmtId="3" fontId="9" fillId="3" borderId="6" xfId="0" applyNumberFormat="1" applyFont="1" applyFill="1" applyBorder="1" applyAlignment="1">
      <alignment horizontal="right" wrapText="1"/>
    </xf>
    <xf numFmtId="3" fontId="9" fillId="3" borderId="5" xfId="0" applyNumberFormat="1" applyFont="1" applyFill="1" applyBorder="1" applyAlignment="1">
      <alignment horizontal="right" wrapText="1"/>
    </xf>
    <xf numFmtId="0" fontId="10" fillId="2" borderId="6" xfId="0" applyFont="1" applyFill="1" applyBorder="1" applyAlignment="1">
      <alignment horizontal="center" wrapText="1"/>
    </xf>
    <xf numFmtId="0" fontId="10" fillId="2" borderId="6" xfId="0" applyFont="1" applyFill="1" applyBorder="1" applyAlignment="1">
      <alignment wrapText="1"/>
    </xf>
    <xf numFmtId="3" fontId="10" fillId="2" borderId="6" xfId="0" applyNumberFormat="1" applyFont="1" applyFill="1" applyBorder="1" applyAlignment="1">
      <alignment horizontal="right" wrapText="1"/>
    </xf>
    <xf numFmtId="0" fontId="11" fillId="0" borderId="0" xfId="0" applyFont="1"/>
    <xf numFmtId="0" fontId="8" fillId="2" borderId="6" xfId="0" applyFont="1" applyFill="1" applyBorder="1" applyAlignment="1">
      <alignment horizontal="center" wrapText="1"/>
    </xf>
    <xf numFmtId="0" fontId="7" fillId="2" borderId="6" xfId="0" applyFont="1" applyFill="1" applyBorder="1" applyAlignment="1">
      <alignment wrapText="1"/>
    </xf>
    <xf numFmtId="3" fontId="8" fillId="2" borderId="6" xfId="0" applyNumberFormat="1" applyFont="1" applyFill="1" applyBorder="1" applyAlignment="1">
      <alignment horizontal="right" wrapText="1"/>
    </xf>
    <xf numFmtId="3" fontId="8" fillId="2" borderId="5" xfId="0" applyNumberFormat="1" applyFont="1" applyFill="1" applyBorder="1" applyAlignment="1">
      <alignment horizontal="right" wrapText="1"/>
    </xf>
    <xf numFmtId="0" fontId="8" fillId="2" borderId="6" xfId="0" applyFont="1" applyFill="1" applyBorder="1" applyAlignment="1">
      <alignment wrapText="1"/>
    </xf>
    <xf numFmtId="164" fontId="11" fillId="0" borderId="0" xfId="1" applyNumberFormat="1" applyFont="1"/>
    <xf numFmtId="164" fontId="0" fillId="0" borderId="0" xfId="1" applyNumberFormat="1" applyFont="1"/>
    <xf numFmtId="164" fontId="2" fillId="0" borderId="0" xfId="1" applyNumberFormat="1" applyFont="1"/>
    <xf numFmtId="164" fontId="11" fillId="0" borderId="2" xfId="1" applyNumberFormat="1" applyFont="1" applyBorder="1"/>
    <xf numFmtId="3" fontId="10" fillId="2" borderId="5" xfId="0" applyNumberFormat="1" applyFont="1" applyFill="1" applyBorder="1" applyAlignment="1">
      <alignment horizontal="right" wrapText="1"/>
    </xf>
    <xf numFmtId="3" fontId="7" fillId="2" borderId="6" xfId="0" applyNumberFormat="1" applyFont="1" applyFill="1" applyBorder="1" applyAlignment="1">
      <alignment horizontal="right" wrapText="1"/>
    </xf>
    <xf numFmtId="0" fontId="5" fillId="2" borderId="6" xfId="0" applyFont="1" applyFill="1" applyBorder="1" applyAlignment="1">
      <alignment horizontal="center" wrapText="1"/>
    </xf>
    <xf numFmtId="0" fontId="5" fillId="2" borderId="6" xfId="0" applyFont="1" applyFill="1" applyBorder="1" applyAlignment="1">
      <alignment wrapText="1"/>
    </xf>
    <xf numFmtId="3" fontId="5" fillId="2" borderId="6" xfId="0" applyNumberFormat="1" applyFont="1" applyFill="1" applyBorder="1" applyAlignment="1">
      <alignment horizontal="right" wrapText="1"/>
    </xf>
    <xf numFmtId="164" fontId="3" fillId="0" borderId="0" xfId="1" applyNumberFormat="1" applyFont="1"/>
    <xf numFmtId="164" fontId="3" fillId="0" borderId="2" xfId="1" applyNumberFormat="1" applyFont="1" applyBorder="1"/>
    <xf numFmtId="0" fontId="8" fillId="2" borderId="3" xfId="0" applyFont="1" applyFill="1" applyBorder="1" applyAlignment="1">
      <alignment horizontal="center" wrapText="1"/>
    </xf>
    <xf numFmtId="0" fontId="7" fillId="2" borderId="3" xfId="0" applyFont="1" applyFill="1" applyBorder="1" applyAlignment="1">
      <alignment wrapText="1"/>
    </xf>
    <xf numFmtId="3" fontId="8" fillId="2" borderId="3" xfId="0" applyNumberFormat="1" applyFont="1" applyFill="1" applyBorder="1" applyAlignment="1">
      <alignment horizontal="right" wrapText="1"/>
    </xf>
    <xf numFmtId="3" fontId="5" fillId="2" borderId="4" xfId="0" applyNumberFormat="1" applyFont="1" applyFill="1" applyBorder="1" applyAlignment="1">
      <alignment horizontal="right" wrapText="1"/>
    </xf>
    <xf numFmtId="0" fontId="10"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center"/>
    </xf>
    <xf numFmtId="3" fontId="10" fillId="4" borderId="6" xfId="0" applyNumberFormat="1" applyFont="1" applyFill="1" applyBorder="1" applyAlignment="1">
      <alignment horizontal="right" wrapText="1"/>
    </xf>
    <xf numFmtId="3" fontId="5" fillId="4" borderId="5" xfId="0" applyNumberFormat="1" applyFont="1" applyFill="1" applyBorder="1" applyAlignment="1">
      <alignment horizontal="right" wrapText="1"/>
    </xf>
    <xf numFmtId="0" fontId="5" fillId="4" borderId="6" xfId="0" applyFont="1" applyFill="1" applyBorder="1" applyAlignment="1">
      <alignment horizontal="center" wrapText="1"/>
    </xf>
    <xf numFmtId="0" fontId="5" fillId="4" borderId="6" xfId="0" applyFont="1" applyFill="1" applyBorder="1" applyAlignment="1">
      <alignment wrapText="1"/>
    </xf>
    <xf numFmtId="3" fontId="5" fillId="4" borderId="6" xfId="0" applyNumberFormat="1" applyFont="1" applyFill="1" applyBorder="1" applyAlignment="1">
      <alignment horizontal="right" wrapText="1"/>
    </xf>
    <xf numFmtId="0" fontId="3" fillId="4" borderId="0" xfId="0" applyFont="1" applyFill="1"/>
    <xf numFmtId="0" fontId="8" fillId="0" borderId="0" xfId="0" applyFont="1" applyAlignment="1">
      <alignment horizontal="center"/>
    </xf>
    <xf numFmtId="3" fontId="0" fillId="0" borderId="0" xfId="0" applyNumberFormat="1"/>
    <xf numFmtId="0" fontId="12"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wrapText="1"/>
    </xf>
    <xf numFmtId="0" fontId="7" fillId="0" borderId="0" xfId="0" applyFont="1" applyAlignment="1">
      <alignment horizontal="center"/>
    </xf>
    <xf numFmtId="0" fontId="5" fillId="0" borderId="0" xfId="0" applyFont="1" applyAlignment="1">
      <alignment vertical="top" wrapText="1"/>
    </xf>
    <xf numFmtId="0" fontId="0" fillId="0" borderId="0" xfId="0" applyAlignment="1">
      <alignment vertical="top" wrapText="1"/>
    </xf>
    <xf numFmtId="0" fontId="8" fillId="0" borderId="0" xfId="0" applyFont="1" applyAlignment="1">
      <alignment horizont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3" fontId="8" fillId="0" borderId="5" xfId="0" applyNumberFormat="1" applyFont="1" applyFill="1" applyBorder="1" applyAlignment="1">
      <alignment horizontal="right"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87"/>
  <sheetViews>
    <sheetView tabSelected="1" topLeftCell="A49" workbookViewId="0">
      <selection activeCell="D53" sqref="D53"/>
    </sheetView>
  </sheetViews>
  <sheetFormatPr defaultRowHeight="15"/>
  <cols>
    <col min="1" max="1" width="5.140625" style="4" customWidth="1"/>
    <col min="2" max="2" width="40.5703125" customWidth="1"/>
    <col min="3" max="3" width="13.140625" customWidth="1"/>
    <col min="4" max="4" width="12.28515625" customWidth="1"/>
    <col min="5" max="5" width="11" customWidth="1"/>
    <col min="6" max="6" width="9.85546875" customWidth="1"/>
    <col min="7" max="7" width="10.85546875" customWidth="1"/>
    <col min="8" max="8" width="18.140625" customWidth="1"/>
    <col min="9" max="9" width="28.140625" customWidth="1"/>
  </cols>
  <sheetData>
    <row r="1" spans="1:9" s="2" customFormat="1" ht="20.25" customHeight="1">
      <c r="A1" s="1" t="s">
        <v>0</v>
      </c>
    </row>
    <row r="2" spans="1:9" s="2" customFormat="1" ht="20.25" customHeight="1">
      <c r="A2" s="3" t="s">
        <v>84</v>
      </c>
    </row>
    <row r="3" spans="1:9" s="2" customFormat="1" ht="20.25" customHeight="1">
      <c r="A3" s="3" t="s">
        <v>1</v>
      </c>
    </row>
    <row r="4" spans="1:9" s="2" customFormat="1" ht="26.25" customHeight="1">
      <c r="A4" s="52" t="s">
        <v>91</v>
      </c>
      <c r="B4" s="52"/>
      <c r="C4" s="52"/>
      <c r="D4" s="52"/>
      <c r="E4" s="52"/>
      <c r="F4" s="52"/>
      <c r="G4" s="52"/>
    </row>
    <row r="5" spans="1:9" s="2" customFormat="1" ht="26.25" customHeight="1">
      <c r="A5" s="53" t="s">
        <v>93</v>
      </c>
      <c r="B5" s="54"/>
      <c r="C5" s="54"/>
      <c r="D5" s="54"/>
      <c r="E5" s="54"/>
      <c r="F5" s="54"/>
      <c r="G5" s="54"/>
      <c r="I5" s="55" t="s">
        <v>2</v>
      </c>
    </row>
    <row r="6" spans="1:9" s="2" customFormat="1" ht="21.75" customHeight="1">
      <c r="A6" s="57" t="s">
        <v>3</v>
      </c>
      <c r="B6" s="57"/>
      <c r="C6" s="57"/>
      <c r="D6" s="57"/>
      <c r="E6" s="57"/>
      <c r="F6" s="57"/>
      <c r="G6" s="57"/>
      <c r="I6" s="56"/>
    </row>
    <row r="7" spans="1:9" s="2" customFormat="1" ht="21.75" customHeight="1">
      <c r="A7" s="4"/>
      <c r="G7" s="5" t="s">
        <v>4</v>
      </c>
      <c r="I7" s="56"/>
    </row>
    <row r="8" spans="1:9" ht="15.75">
      <c r="A8" s="6"/>
      <c r="I8" s="56"/>
    </row>
    <row r="9" spans="1:9" ht="15.75">
      <c r="A9" s="58" t="s">
        <v>5</v>
      </c>
      <c r="B9" s="58" t="s">
        <v>6</v>
      </c>
      <c r="C9" s="58" t="s">
        <v>7</v>
      </c>
      <c r="D9" s="58" t="s">
        <v>8</v>
      </c>
      <c r="E9" s="60" t="s">
        <v>9</v>
      </c>
      <c r="F9" s="60"/>
      <c r="G9" s="60"/>
      <c r="I9" s="56"/>
    </row>
    <row r="10" spans="1:9" ht="47.25">
      <c r="A10" s="59"/>
      <c r="B10" s="59"/>
      <c r="C10" s="59"/>
      <c r="D10" s="59"/>
      <c r="E10" s="7" t="s">
        <v>10</v>
      </c>
      <c r="F10" s="7" t="s">
        <v>11</v>
      </c>
      <c r="G10" s="7" t="s">
        <v>12</v>
      </c>
      <c r="I10" s="56"/>
    </row>
    <row r="11" spans="1:9" s="11" customFormat="1" ht="20.100000000000001" customHeight="1">
      <c r="A11" s="8" t="s">
        <v>13</v>
      </c>
      <c r="B11" s="9" t="s">
        <v>14</v>
      </c>
      <c r="C11" s="10"/>
      <c r="D11" s="10"/>
      <c r="E11" s="10"/>
      <c r="F11" s="10"/>
      <c r="G11" s="10"/>
    </row>
    <row r="12" spans="1:9" s="11" customFormat="1" ht="20.100000000000001" customHeight="1">
      <c r="A12" s="12" t="s">
        <v>15</v>
      </c>
      <c r="B12" s="13" t="s">
        <v>16</v>
      </c>
      <c r="C12" s="14">
        <f>C13+C19+C20</f>
        <v>5365</v>
      </c>
      <c r="D12" s="15">
        <f t="shared" ref="D12:D55" si="0">C12</f>
        <v>5365</v>
      </c>
      <c r="E12" s="14"/>
      <c r="F12" s="14"/>
      <c r="G12" s="14"/>
      <c r="I12" s="11">
        <f>1401200+1644426</f>
        <v>3045626</v>
      </c>
    </row>
    <row r="13" spans="1:9" s="19" customFormat="1" ht="20.100000000000001" customHeight="1">
      <c r="A13" s="16">
        <v>1</v>
      </c>
      <c r="B13" s="17" t="s">
        <v>17</v>
      </c>
      <c r="C13" s="18">
        <f>SUM(C14:C17)</f>
        <v>5365</v>
      </c>
      <c r="D13" s="10">
        <f t="shared" si="0"/>
        <v>5365</v>
      </c>
      <c r="E13" s="18"/>
      <c r="F13" s="18"/>
      <c r="G13" s="18"/>
    </row>
    <row r="14" spans="1:9" ht="20.100000000000001" customHeight="1">
      <c r="A14" s="20" t="s">
        <v>18</v>
      </c>
      <c r="B14" s="21" t="s">
        <v>19</v>
      </c>
      <c r="C14" s="22">
        <f>+D14</f>
        <v>3045</v>
      </c>
      <c r="D14" s="23">
        <v>3045</v>
      </c>
      <c r="E14" s="22"/>
      <c r="F14" s="22"/>
      <c r="G14" s="22"/>
    </row>
    <row r="15" spans="1:9" ht="20.100000000000001" customHeight="1">
      <c r="A15" s="20" t="s">
        <v>20</v>
      </c>
      <c r="B15" s="21" t="s">
        <v>87</v>
      </c>
      <c r="C15" s="22">
        <v>151</v>
      </c>
      <c r="D15" s="23">
        <f>115+217</f>
        <v>332</v>
      </c>
      <c r="E15" s="22"/>
      <c r="F15" s="22"/>
      <c r="G15" s="22"/>
    </row>
    <row r="16" spans="1:9" ht="20.100000000000001" customHeight="1">
      <c r="A16" s="20" t="s">
        <v>86</v>
      </c>
      <c r="B16" s="21" t="s">
        <v>88</v>
      </c>
      <c r="C16" s="22">
        <v>2028</v>
      </c>
      <c r="D16" s="23">
        <v>1500</v>
      </c>
      <c r="E16" s="22"/>
      <c r="F16" s="22"/>
      <c r="G16" s="22"/>
    </row>
    <row r="17" spans="1:10" ht="20.100000000000001" customHeight="1">
      <c r="A17" s="20" t="s">
        <v>86</v>
      </c>
      <c r="B17" s="24" t="s">
        <v>21</v>
      </c>
      <c r="C17" s="22">
        <f>+D17</f>
        <v>141</v>
      </c>
      <c r="D17" s="23">
        <v>141</v>
      </c>
      <c r="E17" s="22"/>
      <c r="F17" s="22"/>
      <c r="G17" s="22"/>
    </row>
    <row r="18" spans="1:10" ht="20.100000000000001" customHeight="1">
      <c r="A18" s="20"/>
      <c r="B18" s="24" t="s">
        <v>22</v>
      </c>
      <c r="C18" s="22"/>
      <c r="D18" s="10"/>
      <c r="E18" s="22"/>
      <c r="F18" s="22"/>
      <c r="G18" s="22"/>
    </row>
    <row r="19" spans="1:10" s="19" customFormat="1" ht="20.100000000000001" customHeight="1">
      <c r="A19" s="16">
        <v>2</v>
      </c>
      <c r="B19" s="17" t="s">
        <v>23</v>
      </c>
      <c r="C19" s="18"/>
      <c r="D19" s="10"/>
      <c r="E19" s="18"/>
      <c r="F19" s="18"/>
      <c r="G19" s="18"/>
    </row>
    <row r="20" spans="1:10" s="19" customFormat="1" ht="20.100000000000001" customHeight="1">
      <c r="A20" s="16">
        <v>3</v>
      </c>
      <c r="B20" s="17" t="s">
        <v>24</v>
      </c>
      <c r="C20" s="18">
        <f>SUM(C21:C23)</f>
        <v>0</v>
      </c>
      <c r="D20" s="10">
        <f t="shared" si="0"/>
        <v>0</v>
      </c>
      <c r="E20" s="18"/>
      <c r="F20" s="18"/>
      <c r="G20" s="18"/>
      <c r="I20" s="25"/>
    </row>
    <row r="21" spans="1:10" ht="20.100000000000001" customHeight="1">
      <c r="A21" s="20" t="s">
        <v>25</v>
      </c>
      <c r="B21" s="24" t="s">
        <v>26</v>
      </c>
      <c r="C21" s="22"/>
      <c r="D21" s="23"/>
      <c r="E21" s="22"/>
      <c r="F21" s="22"/>
      <c r="G21" s="22"/>
    </row>
    <row r="22" spans="1:10" ht="20.100000000000001" customHeight="1">
      <c r="A22" s="20" t="s">
        <v>27</v>
      </c>
      <c r="B22" s="24" t="s">
        <v>28</v>
      </c>
      <c r="C22" s="22"/>
      <c r="D22" s="23"/>
      <c r="E22" s="22"/>
      <c r="F22" s="22"/>
      <c r="G22" s="22"/>
    </row>
    <row r="23" spans="1:10" ht="20.100000000000001" customHeight="1">
      <c r="A23" s="20"/>
      <c r="B23" s="24"/>
      <c r="C23" s="22"/>
      <c r="D23" s="10"/>
      <c r="E23" s="22"/>
      <c r="F23" s="22"/>
      <c r="G23" s="22"/>
    </row>
    <row r="24" spans="1:10" s="11" customFormat="1" ht="23.25" customHeight="1">
      <c r="A24" s="12" t="s">
        <v>29</v>
      </c>
      <c r="B24" s="13" t="s">
        <v>30</v>
      </c>
      <c r="C24" s="14">
        <f>C25+C32+C34</f>
        <v>5365</v>
      </c>
      <c r="D24" s="15">
        <f>C24</f>
        <v>5365</v>
      </c>
      <c r="E24" s="14">
        <f>E25+E32+E34</f>
        <v>4438</v>
      </c>
      <c r="F24" s="14">
        <f>F25+F32+F34</f>
        <v>927</v>
      </c>
      <c r="G24" s="14">
        <f>G25+G32+G34</f>
        <v>0</v>
      </c>
    </row>
    <row r="25" spans="1:10" s="19" customFormat="1" ht="20.100000000000001" customHeight="1">
      <c r="A25" s="16">
        <v>1</v>
      </c>
      <c r="B25" s="17" t="s">
        <v>31</v>
      </c>
      <c r="C25" s="18">
        <f>C26+C29</f>
        <v>5365</v>
      </c>
      <c r="D25" s="10">
        <f t="shared" si="0"/>
        <v>5365</v>
      </c>
      <c r="E25" s="18">
        <f>E26+E29</f>
        <v>4438</v>
      </c>
      <c r="F25" s="18">
        <f t="shared" ref="F25:G25" si="1">F26+F29</f>
        <v>927</v>
      </c>
      <c r="G25" s="18">
        <f t="shared" si="1"/>
        <v>0</v>
      </c>
    </row>
    <row r="26" spans="1:10" ht="20.100000000000001" customHeight="1">
      <c r="A26" s="20" t="s">
        <v>18</v>
      </c>
      <c r="B26" s="24" t="s">
        <v>32</v>
      </c>
      <c r="C26" s="22">
        <f>+C27</f>
        <v>5365</v>
      </c>
      <c r="D26" s="23">
        <f>+D27</f>
        <v>5365</v>
      </c>
      <c r="E26" s="22">
        <f>+E27</f>
        <v>4438</v>
      </c>
      <c r="F26" s="22">
        <f>+F27</f>
        <v>927</v>
      </c>
      <c r="G26" s="22">
        <f t="shared" ref="G26" si="2">G27+G28</f>
        <v>0</v>
      </c>
      <c r="I26" s="26"/>
    </row>
    <row r="27" spans="1:10" ht="20.100000000000001" customHeight="1">
      <c r="A27" s="20" t="s">
        <v>33</v>
      </c>
      <c r="B27" s="24" t="s">
        <v>34</v>
      </c>
      <c r="C27" s="22">
        <f>+D27</f>
        <v>5365</v>
      </c>
      <c r="D27" s="23">
        <v>5365</v>
      </c>
      <c r="E27" s="22">
        <f>1864+1066+172+60+1276</f>
        <v>4438</v>
      </c>
      <c r="F27" s="22">
        <f>340+170+6+6+4+196+1373-1276+108</f>
        <v>927</v>
      </c>
      <c r="G27" s="22"/>
      <c r="H27" s="50">
        <f>+D27-E27-F27</f>
        <v>0</v>
      </c>
      <c r="I27" s="26" t="s">
        <v>89</v>
      </c>
    </row>
    <row r="28" spans="1:10" ht="20.100000000000001" customHeight="1">
      <c r="A28" s="20" t="s">
        <v>35</v>
      </c>
      <c r="B28" s="24" t="s">
        <v>36</v>
      </c>
      <c r="C28" s="22">
        <v>3091</v>
      </c>
      <c r="D28" s="23">
        <v>3091</v>
      </c>
      <c r="E28" s="22"/>
      <c r="F28" s="22">
        <v>3091</v>
      </c>
      <c r="G28" s="22"/>
      <c r="I28" s="27"/>
    </row>
    <row r="29" spans="1:10" ht="20.100000000000001" customHeight="1">
      <c r="A29" s="20" t="s">
        <v>20</v>
      </c>
      <c r="B29" s="24" t="s">
        <v>37</v>
      </c>
      <c r="C29" s="22"/>
      <c r="D29" s="10"/>
      <c r="E29" s="22"/>
      <c r="F29" s="22"/>
      <c r="G29" s="22"/>
      <c r="I29" s="28"/>
      <c r="J29" s="19"/>
    </row>
    <row r="30" spans="1:10" ht="20.100000000000001" customHeight="1">
      <c r="A30" s="20" t="s">
        <v>33</v>
      </c>
      <c r="B30" s="24" t="s">
        <v>38</v>
      </c>
      <c r="C30" s="22"/>
      <c r="D30" s="10"/>
      <c r="E30" s="22"/>
      <c r="F30" s="22"/>
      <c r="G30" s="22"/>
      <c r="H30">
        <f>3169-3091</f>
        <v>78</v>
      </c>
    </row>
    <row r="31" spans="1:10" ht="20.100000000000001" customHeight="1">
      <c r="A31" s="20" t="s">
        <v>35</v>
      </c>
      <c r="B31" s="24" t="s">
        <v>39</v>
      </c>
      <c r="C31" s="22"/>
      <c r="D31" s="10"/>
      <c r="E31" s="22"/>
      <c r="F31" s="22"/>
      <c r="G31" s="22"/>
    </row>
    <row r="32" spans="1:10" s="19" customFormat="1" ht="20.100000000000001" customHeight="1">
      <c r="A32" s="16">
        <v>2</v>
      </c>
      <c r="B32" s="17" t="s">
        <v>40</v>
      </c>
      <c r="C32" s="18"/>
      <c r="D32" s="10"/>
      <c r="E32" s="18"/>
      <c r="F32" s="18"/>
      <c r="G32" s="18"/>
    </row>
    <row r="33" spans="1:7" s="19" customFormat="1" ht="20.100000000000001" customHeight="1">
      <c r="A33" s="16"/>
      <c r="B33" s="17"/>
      <c r="C33" s="18"/>
      <c r="D33" s="10"/>
      <c r="E33" s="18"/>
      <c r="F33" s="18"/>
      <c r="G33" s="18"/>
    </row>
    <row r="34" spans="1:7" s="19" customFormat="1" ht="20.100000000000001" customHeight="1">
      <c r="A34" s="16">
        <v>3</v>
      </c>
      <c r="B34" s="17" t="s">
        <v>41</v>
      </c>
      <c r="C34" s="43"/>
      <c r="D34" s="44"/>
      <c r="E34" s="43"/>
      <c r="F34" s="18"/>
      <c r="G34" s="18"/>
    </row>
    <row r="35" spans="1:7" s="19" customFormat="1" ht="20.100000000000001" customHeight="1">
      <c r="A35" s="16"/>
      <c r="B35" s="17"/>
      <c r="C35" s="18"/>
      <c r="D35" s="10"/>
      <c r="E35" s="18"/>
      <c r="F35" s="18"/>
      <c r="G35" s="18"/>
    </row>
    <row r="36" spans="1:7" s="11" customFormat="1" ht="20.25" customHeight="1">
      <c r="A36" s="12" t="s">
        <v>42</v>
      </c>
      <c r="B36" s="13" t="s">
        <v>43</v>
      </c>
      <c r="C36" s="14">
        <f>C37+C40+C41</f>
        <v>91.5</v>
      </c>
      <c r="D36" s="15">
        <f t="shared" si="0"/>
        <v>91.5</v>
      </c>
      <c r="E36" s="14"/>
      <c r="F36" s="14"/>
      <c r="G36" s="14"/>
    </row>
    <row r="37" spans="1:7" s="19" customFormat="1" ht="20.100000000000001" customHeight="1">
      <c r="A37" s="16">
        <v>1</v>
      </c>
      <c r="B37" s="17" t="s">
        <v>44</v>
      </c>
      <c r="C37" s="18">
        <f>C38</f>
        <v>91.5</v>
      </c>
      <c r="D37" s="29">
        <f t="shared" si="0"/>
        <v>91.5</v>
      </c>
      <c r="E37" s="18"/>
      <c r="F37" s="18"/>
      <c r="G37" s="18"/>
    </row>
    <row r="38" spans="1:7" ht="20.100000000000001" customHeight="1">
      <c r="A38" s="20"/>
      <c r="B38" s="24" t="s">
        <v>21</v>
      </c>
      <c r="C38" s="22">
        <f>+D38</f>
        <v>91.5</v>
      </c>
      <c r="D38" s="23">
        <v>91.5</v>
      </c>
      <c r="E38" s="22"/>
      <c r="F38" s="22"/>
      <c r="G38" s="22"/>
    </row>
    <row r="39" spans="1:7" ht="20.100000000000001" customHeight="1">
      <c r="A39" s="20"/>
      <c r="B39" s="24" t="s">
        <v>45</v>
      </c>
      <c r="C39" s="22"/>
      <c r="D39" s="23"/>
      <c r="E39" s="22"/>
      <c r="F39" s="22"/>
      <c r="G39" s="22"/>
    </row>
    <row r="40" spans="1:7" s="19" customFormat="1" ht="20.100000000000001" customHeight="1">
      <c r="A40" s="16">
        <v>2</v>
      </c>
      <c r="B40" s="17" t="s">
        <v>40</v>
      </c>
      <c r="C40" s="30"/>
      <c r="D40" s="23"/>
      <c r="E40" s="18"/>
      <c r="F40" s="18"/>
      <c r="G40" s="18"/>
    </row>
    <row r="41" spans="1:7" s="19" customFormat="1" ht="20.100000000000001" customHeight="1">
      <c r="A41" s="16">
        <v>3</v>
      </c>
      <c r="B41" s="17" t="s">
        <v>41</v>
      </c>
      <c r="C41" s="18">
        <f>C42</f>
        <v>0</v>
      </c>
      <c r="D41" s="29">
        <f t="shared" si="0"/>
        <v>0</v>
      </c>
      <c r="E41" s="18"/>
      <c r="F41" s="18"/>
      <c r="G41" s="18"/>
    </row>
    <row r="42" spans="1:7" s="19" customFormat="1" ht="20.100000000000001" customHeight="1">
      <c r="A42" s="16"/>
      <c r="B42" s="21"/>
      <c r="C42" s="22"/>
      <c r="D42" s="23"/>
      <c r="E42" s="22"/>
      <c r="F42" s="18"/>
      <c r="G42" s="18"/>
    </row>
    <row r="43" spans="1:7" s="19" customFormat="1" ht="20.100000000000001" customHeight="1">
      <c r="A43" s="16"/>
      <c r="B43" s="21"/>
      <c r="C43" s="22"/>
      <c r="D43" s="23"/>
      <c r="E43" s="22"/>
      <c r="F43" s="18"/>
      <c r="G43" s="18"/>
    </row>
    <row r="44" spans="1:7" s="11" customFormat="1" ht="20.100000000000001" customHeight="1">
      <c r="A44" s="12" t="s">
        <v>46</v>
      </c>
      <c r="B44" s="13" t="s">
        <v>47</v>
      </c>
      <c r="C44" s="14">
        <f>C45+C48+C55</f>
        <v>14269</v>
      </c>
      <c r="D44" s="15">
        <f t="shared" si="0"/>
        <v>14269</v>
      </c>
      <c r="E44" s="14">
        <f>E45+E48+E55</f>
        <v>9055</v>
      </c>
      <c r="F44" s="14">
        <f>F45+F48+F55</f>
        <v>243</v>
      </c>
      <c r="G44" s="14">
        <f>G45+G48+G55</f>
        <v>1880</v>
      </c>
    </row>
    <row r="45" spans="1:7" s="11" customFormat="1" ht="20.100000000000001" customHeight="1">
      <c r="A45" s="31">
        <v>1</v>
      </c>
      <c r="B45" s="32" t="s">
        <v>37</v>
      </c>
      <c r="C45" s="33"/>
      <c r="D45" s="10"/>
      <c r="E45" s="33"/>
      <c r="F45" s="33"/>
      <c r="G45" s="33"/>
    </row>
    <row r="46" spans="1:7" ht="20.100000000000001" customHeight="1">
      <c r="A46" s="20" t="s">
        <v>18</v>
      </c>
      <c r="B46" s="24" t="s">
        <v>38</v>
      </c>
      <c r="C46" s="22"/>
      <c r="D46" s="10"/>
      <c r="E46" s="22"/>
      <c r="F46" s="22"/>
      <c r="G46" s="22"/>
    </row>
    <row r="47" spans="1:7" ht="20.100000000000001" customHeight="1">
      <c r="A47" s="20" t="s">
        <v>20</v>
      </c>
      <c r="B47" s="24" t="s">
        <v>39</v>
      </c>
      <c r="C47" s="22"/>
      <c r="D47" s="10"/>
      <c r="E47" s="22"/>
      <c r="F47" s="22"/>
      <c r="G47" s="22"/>
    </row>
    <row r="48" spans="1:7" s="11" customFormat="1" ht="20.100000000000001" customHeight="1">
      <c r="A48" s="31">
        <v>2</v>
      </c>
      <c r="B48" s="32" t="s">
        <v>48</v>
      </c>
      <c r="C48" s="33"/>
      <c r="D48" s="10"/>
      <c r="E48" s="33"/>
      <c r="F48" s="33"/>
      <c r="G48" s="33"/>
    </row>
    <row r="49" spans="1:10" ht="31.5">
      <c r="A49" s="20" t="s">
        <v>49</v>
      </c>
      <c r="B49" s="24" t="s">
        <v>50</v>
      </c>
      <c r="C49" s="22"/>
      <c r="D49" s="10"/>
      <c r="E49" s="22"/>
      <c r="F49" s="22"/>
      <c r="G49" s="22"/>
    </row>
    <row r="50" spans="1:10" ht="31.5">
      <c r="A50" s="20"/>
      <c r="B50" s="21" t="s">
        <v>51</v>
      </c>
      <c r="C50" s="22"/>
      <c r="D50" s="10"/>
      <c r="E50" s="22"/>
      <c r="F50" s="22"/>
      <c r="G50" s="22"/>
    </row>
    <row r="51" spans="1:10" ht="15.75">
      <c r="A51" s="20"/>
      <c r="B51" s="21" t="s">
        <v>52</v>
      </c>
      <c r="C51" s="22"/>
      <c r="D51" s="10"/>
      <c r="E51" s="22"/>
      <c r="F51" s="22"/>
      <c r="G51" s="22"/>
    </row>
    <row r="52" spans="1:10" ht="31.5">
      <c r="A52" s="20"/>
      <c r="B52" s="21" t="s">
        <v>53</v>
      </c>
      <c r="C52" s="22"/>
      <c r="D52" s="10"/>
      <c r="E52" s="22"/>
      <c r="F52" s="22"/>
      <c r="G52" s="22"/>
    </row>
    <row r="53" spans="1:10" ht="31.5">
      <c r="A53" s="20" t="s">
        <v>54</v>
      </c>
      <c r="B53" s="24" t="s">
        <v>55</v>
      </c>
      <c r="C53" s="22"/>
      <c r="D53" s="10"/>
      <c r="E53" s="22"/>
      <c r="F53" s="22"/>
      <c r="G53" s="22"/>
    </row>
    <row r="54" spans="1:10" ht="20.100000000000001" customHeight="1">
      <c r="A54" s="20" t="s">
        <v>56</v>
      </c>
      <c r="B54" s="24" t="s">
        <v>36</v>
      </c>
      <c r="C54" s="22"/>
      <c r="D54" s="10"/>
      <c r="E54" s="22"/>
      <c r="F54" s="22"/>
      <c r="G54" s="22"/>
    </row>
    <row r="55" spans="1:10" s="48" customFormat="1" ht="31.5">
      <c r="A55" s="45">
        <v>3</v>
      </c>
      <c r="B55" s="46" t="s">
        <v>32</v>
      </c>
      <c r="C55" s="47">
        <f>C56+C57</f>
        <v>14269</v>
      </c>
      <c r="D55" s="44">
        <f t="shared" si="0"/>
        <v>14269</v>
      </c>
      <c r="E55" s="44">
        <f>SUM(E56:E57)</f>
        <v>9055</v>
      </c>
      <c r="F55" s="44">
        <f t="shared" ref="F55:G55" si="3">SUM(F56:F57)</f>
        <v>243</v>
      </c>
      <c r="G55" s="44">
        <f t="shared" si="3"/>
        <v>1880</v>
      </c>
    </row>
    <row r="56" spans="1:10" ht="20.100000000000001" customHeight="1">
      <c r="A56" s="20" t="s">
        <v>25</v>
      </c>
      <c r="B56" s="24" t="s">
        <v>34</v>
      </c>
      <c r="C56" s="22">
        <f>+D56</f>
        <v>11178</v>
      </c>
      <c r="D56" s="23">
        <v>11178</v>
      </c>
      <c r="E56" s="22">
        <f>4561+93+2675+1726</f>
        <v>9055</v>
      </c>
      <c r="F56" s="22">
        <f>+D56-E56-G56</f>
        <v>243</v>
      </c>
      <c r="G56" s="22">
        <v>1880</v>
      </c>
      <c r="I56" s="26">
        <f>4004250068</f>
        <v>4004250068</v>
      </c>
      <c r="J56">
        <v>6000</v>
      </c>
    </row>
    <row r="57" spans="1:10" ht="20.100000000000001" customHeight="1">
      <c r="A57" s="20" t="s">
        <v>27</v>
      </c>
      <c r="B57" s="24" t="s">
        <v>36</v>
      </c>
      <c r="C57" s="22">
        <f>+D57</f>
        <v>3091</v>
      </c>
      <c r="D57" s="61">
        <v>3091</v>
      </c>
      <c r="E57" s="22"/>
      <c r="F57" s="22"/>
      <c r="G57" s="22"/>
      <c r="I57" s="27">
        <v>78240000</v>
      </c>
      <c r="J57">
        <v>6050</v>
      </c>
    </row>
    <row r="58" spans="1:10" s="11" customFormat="1" ht="20.100000000000001" customHeight="1">
      <c r="A58" s="31">
        <v>4</v>
      </c>
      <c r="B58" s="32" t="s">
        <v>57</v>
      </c>
      <c r="C58" s="33"/>
      <c r="D58" s="33"/>
      <c r="E58" s="33"/>
      <c r="F58" s="33"/>
      <c r="G58" s="33"/>
      <c r="I58" s="34">
        <v>2310927902</v>
      </c>
      <c r="J58">
        <v>6100</v>
      </c>
    </row>
    <row r="59" spans="1:10" ht="20.100000000000001" customHeight="1">
      <c r="A59" s="20" t="s">
        <v>58</v>
      </c>
      <c r="B59" s="24" t="s">
        <v>34</v>
      </c>
      <c r="C59" s="22"/>
      <c r="D59" s="10"/>
      <c r="E59" s="22"/>
      <c r="F59" s="22"/>
      <c r="G59" s="22"/>
      <c r="I59" s="26">
        <v>1343419086</v>
      </c>
      <c r="J59">
        <v>6300</v>
      </c>
    </row>
    <row r="60" spans="1:10" ht="20.100000000000001" customHeight="1">
      <c r="A60" s="20" t="s">
        <v>59</v>
      </c>
      <c r="B60" s="24" t="s">
        <v>36</v>
      </c>
      <c r="C60" s="22"/>
      <c r="D60" s="10"/>
      <c r="E60" s="22"/>
      <c r="F60" s="22"/>
      <c r="G60" s="22"/>
      <c r="I60" s="26">
        <v>418993476</v>
      </c>
      <c r="J60">
        <v>6400</v>
      </c>
    </row>
    <row r="61" spans="1:10" s="11" customFormat="1" ht="20.100000000000001" customHeight="1">
      <c r="A61" s="31">
        <v>5</v>
      </c>
      <c r="B61" s="32" t="s">
        <v>60</v>
      </c>
      <c r="C61" s="33"/>
      <c r="D61" s="10"/>
      <c r="E61" s="33"/>
      <c r="F61" s="33"/>
      <c r="G61" s="33"/>
      <c r="I61" s="35">
        <f>SUM(I56:I60)</f>
        <v>8155830532</v>
      </c>
      <c r="J61"/>
    </row>
    <row r="62" spans="1:10" ht="20.100000000000001" customHeight="1">
      <c r="A62" s="20" t="s">
        <v>61</v>
      </c>
      <c r="B62" s="24" t="s">
        <v>34</v>
      </c>
      <c r="C62" s="22"/>
      <c r="D62" s="10"/>
      <c r="E62" s="22"/>
      <c r="F62" s="22"/>
      <c r="G62" s="22"/>
      <c r="I62" s="26"/>
    </row>
    <row r="63" spans="1:10" ht="20.100000000000001" customHeight="1">
      <c r="A63" s="20" t="s">
        <v>62</v>
      </c>
      <c r="B63" s="24" t="s">
        <v>36</v>
      </c>
      <c r="C63" s="22"/>
      <c r="D63" s="10"/>
      <c r="E63" s="22"/>
      <c r="F63" s="22"/>
      <c r="G63" s="22"/>
      <c r="I63" s="26"/>
    </row>
    <row r="64" spans="1:10" s="11" customFormat="1" ht="20.100000000000001" customHeight="1">
      <c r="A64" s="31">
        <v>6</v>
      </c>
      <c r="B64" s="32" t="s">
        <v>63</v>
      </c>
      <c r="C64" s="33"/>
      <c r="D64" s="10"/>
      <c r="E64" s="33"/>
      <c r="F64" s="33"/>
      <c r="G64" s="33"/>
      <c r="I64" s="34"/>
    </row>
    <row r="65" spans="1:9" ht="20.100000000000001" customHeight="1">
      <c r="A65" s="20" t="s">
        <v>64</v>
      </c>
      <c r="B65" s="24" t="s">
        <v>34</v>
      </c>
      <c r="C65" s="22"/>
      <c r="D65" s="10"/>
      <c r="E65" s="22"/>
      <c r="F65" s="22"/>
      <c r="G65" s="22"/>
      <c r="I65" s="26"/>
    </row>
    <row r="66" spans="1:9" ht="20.100000000000001" customHeight="1">
      <c r="A66" s="20" t="s">
        <v>65</v>
      </c>
      <c r="B66" s="24" t="s">
        <v>36</v>
      </c>
      <c r="C66" s="22"/>
      <c r="D66" s="10"/>
      <c r="E66" s="22"/>
      <c r="F66" s="22"/>
      <c r="G66" s="22"/>
      <c r="I66" s="26"/>
    </row>
    <row r="67" spans="1:9" s="11" customFormat="1" ht="20.100000000000001" customHeight="1">
      <c r="A67" s="31">
        <v>7</v>
      </c>
      <c r="B67" s="32" t="s">
        <v>66</v>
      </c>
      <c r="C67" s="33"/>
      <c r="D67" s="10"/>
      <c r="E67" s="33"/>
      <c r="F67" s="33"/>
      <c r="G67" s="33"/>
      <c r="I67" s="34"/>
    </row>
    <row r="68" spans="1:9" ht="20.100000000000001" customHeight="1">
      <c r="A68" s="20" t="s">
        <v>67</v>
      </c>
      <c r="B68" s="24" t="s">
        <v>34</v>
      </c>
      <c r="C68" s="22"/>
      <c r="D68" s="10"/>
      <c r="E68" s="22"/>
      <c r="F68" s="22"/>
      <c r="G68" s="22"/>
    </row>
    <row r="69" spans="1:9" ht="20.100000000000001" customHeight="1">
      <c r="A69" s="20" t="s">
        <v>68</v>
      </c>
      <c r="B69" s="24" t="s">
        <v>36</v>
      </c>
      <c r="C69" s="22"/>
      <c r="D69" s="10"/>
      <c r="E69" s="22"/>
      <c r="F69" s="22"/>
      <c r="G69" s="22"/>
    </row>
    <row r="70" spans="1:9" s="11" customFormat="1" ht="20.100000000000001" customHeight="1">
      <c r="A70" s="31">
        <v>8</v>
      </c>
      <c r="B70" s="32" t="s">
        <v>69</v>
      </c>
      <c r="C70" s="33"/>
      <c r="D70" s="10"/>
      <c r="E70" s="33"/>
      <c r="F70" s="33"/>
      <c r="G70" s="33"/>
    </row>
    <row r="71" spans="1:9" ht="20.100000000000001" customHeight="1">
      <c r="A71" s="20" t="s">
        <v>70</v>
      </c>
      <c r="B71" s="24" t="s">
        <v>34</v>
      </c>
      <c r="C71" s="22"/>
      <c r="D71" s="10"/>
      <c r="E71" s="22"/>
      <c r="F71" s="22"/>
      <c r="G71" s="22"/>
    </row>
    <row r="72" spans="1:9" ht="20.100000000000001" customHeight="1">
      <c r="A72" s="20" t="s">
        <v>71</v>
      </c>
      <c r="B72" s="24" t="s">
        <v>36</v>
      </c>
      <c r="C72" s="22"/>
      <c r="D72" s="10"/>
      <c r="E72" s="22"/>
      <c r="F72" s="22"/>
      <c r="G72" s="22"/>
    </row>
    <row r="73" spans="1:9" s="11" customFormat="1" ht="31.5">
      <c r="A73" s="31">
        <v>9</v>
      </c>
      <c r="B73" s="32" t="s">
        <v>72</v>
      </c>
      <c r="C73" s="33"/>
      <c r="D73" s="10"/>
      <c r="E73" s="33"/>
      <c r="F73" s="33"/>
      <c r="G73" s="33"/>
    </row>
    <row r="74" spans="1:9" ht="20.100000000000001" customHeight="1">
      <c r="A74" s="20" t="s">
        <v>73</v>
      </c>
      <c r="B74" s="24" t="s">
        <v>34</v>
      </c>
      <c r="C74" s="22"/>
      <c r="D74" s="10"/>
      <c r="E74" s="22"/>
      <c r="F74" s="22"/>
      <c r="G74" s="22"/>
    </row>
    <row r="75" spans="1:9" ht="20.100000000000001" customHeight="1">
      <c r="A75" s="20" t="s">
        <v>74</v>
      </c>
      <c r="B75" s="24" t="s">
        <v>36</v>
      </c>
      <c r="C75" s="22"/>
      <c r="D75" s="10"/>
      <c r="E75" s="22"/>
      <c r="F75" s="22"/>
      <c r="G75" s="22"/>
    </row>
    <row r="76" spans="1:9" s="11" customFormat="1" ht="20.100000000000001" customHeight="1">
      <c r="A76" s="31">
        <v>10</v>
      </c>
      <c r="B76" s="32" t="s">
        <v>75</v>
      </c>
      <c r="C76" s="33"/>
      <c r="D76" s="10"/>
      <c r="E76" s="33"/>
      <c r="F76" s="33"/>
      <c r="G76" s="33"/>
    </row>
    <row r="77" spans="1:9" ht="20.100000000000001" customHeight="1">
      <c r="A77" s="20" t="s">
        <v>76</v>
      </c>
      <c r="B77" s="24" t="s">
        <v>34</v>
      </c>
      <c r="C77" s="22"/>
      <c r="D77" s="10"/>
      <c r="E77" s="22"/>
      <c r="F77" s="22"/>
      <c r="G77" s="22"/>
    </row>
    <row r="78" spans="1:9" ht="20.100000000000001" customHeight="1">
      <c r="A78" s="20" t="s">
        <v>77</v>
      </c>
      <c r="B78" s="24" t="s">
        <v>36</v>
      </c>
      <c r="C78" s="22"/>
      <c r="D78" s="10"/>
      <c r="E78" s="22"/>
      <c r="F78" s="22"/>
      <c r="G78" s="22"/>
    </row>
    <row r="79" spans="1:9" s="11" customFormat="1" ht="20.100000000000001" customHeight="1">
      <c r="A79" s="31">
        <v>11</v>
      </c>
      <c r="B79" s="32" t="s">
        <v>78</v>
      </c>
      <c r="C79" s="33"/>
      <c r="D79" s="10"/>
      <c r="E79" s="33"/>
      <c r="F79" s="33"/>
      <c r="G79" s="33"/>
      <c r="H79" s="11">
        <f>100+250+300+300+1000</f>
        <v>1950</v>
      </c>
    </row>
    <row r="80" spans="1:9" ht="20.100000000000001" customHeight="1">
      <c r="A80" s="20">
        <v>1</v>
      </c>
      <c r="B80" s="24" t="s">
        <v>79</v>
      </c>
      <c r="C80" s="22"/>
      <c r="D80" s="10"/>
      <c r="E80" s="22"/>
      <c r="F80" s="22"/>
      <c r="G80" s="22"/>
      <c r="H80">
        <f>1000000000*7%/360*30</f>
        <v>5833333.333333333</v>
      </c>
    </row>
    <row r="81" spans="1:7" ht="31.5">
      <c r="A81" s="20"/>
      <c r="B81" s="21" t="s">
        <v>80</v>
      </c>
      <c r="C81" s="22"/>
      <c r="D81" s="10"/>
      <c r="E81" s="22"/>
      <c r="F81" s="22"/>
      <c r="G81" s="22"/>
    </row>
    <row r="82" spans="1:7" ht="15.75">
      <c r="A82" s="20">
        <v>2</v>
      </c>
      <c r="B82" s="24" t="s">
        <v>78</v>
      </c>
      <c r="C82" s="22"/>
      <c r="D82" s="10"/>
      <c r="E82" s="22"/>
      <c r="F82" s="22"/>
      <c r="G82" s="22"/>
    </row>
    <row r="83" spans="1:7" ht="31.5">
      <c r="A83" s="36"/>
      <c r="B83" s="37" t="s">
        <v>81</v>
      </c>
      <c r="C83" s="38"/>
      <c r="D83" s="39"/>
      <c r="E83" s="38"/>
      <c r="F83" s="38"/>
      <c r="G83" s="38"/>
    </row>
    <row r="84" spans="1:7" ht="15.75">
      <c r="A84" s="49"/>
    </row>
    <row r="85" spans="1:7" ht="21" customHeight="1">
      <c r="E85" s="40" t="s">
        <v>92</v>
      </c>
    </row>
    <row r="86" spans="1:7" ht="18.75" customHeight="1">
      <c r="B86" s="41" t="s">
        <v>82</v>
      </c>
      <c r="E86" s="42" t="s">
        <v>83</v>
      </c>
    </row>
    <row r="87" spans="1:7" ht="90.75" customHeight="1">
      <c r="B87" s="41" t="s">
        <v>85</v>
      </c>
      <c r="D87" s="51" t="s">
        <v>90</v>
      </c>
      <c r="E87" s="51"/>
      <c r="F87" s="51"/>
    </row>
  </sheetData>
  <mergeCells count="10">
    <mergeCell ref="D87:F87"/>
    <mergeCell ref="A4:G4"/>
    <mergeCell ref="A5:G5"/>
    <mergeCell ref="I5:I10"/>
    <mergeCell ref="A6:G6"/>
    <mergeCell ref="A9:A10"/>
    <mergeCell ref="B9:B10"/>
    <mergeCell ref="C9:C10"/>
    <mergeCell ref="D9:D10"/>
    <mergeCell ref="E9:G9"/>
  </mergeCells>
  <printOptions horizontalCentered="1"/>
  <pageMargins left="0" right="0" top="0.75" bottom="0.5" header="0.3" footer="0.3"/>
  <pageSetup paperSize="9" scale="95" orientation="portrait" verticalDpi="0"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Bieu so 4-2019</vt:lpstr>
      <vt:lpstr>Sheet1</vt:lpstr>
      <vt:lpstr>Sheet2</vt:lpstr>
      <vt:lpstr>Sheet3</vt:lpstr>
      <vt:lpstr>'Bieu so 4-2019'!Print_Titles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 3250ST</dc:creator>
  <cp:lastModifiedBy>Dell 3250ST</cp:lastModifiedBy>
  <cp:lastPrinted>2020-09-24T03:30:01Z</cp:lastPrinted>
  <dcterms:created xsi:type="dcterms:W3CDTF">2018-11-05T07:46:32Z</dcterms:created>
  <dcterms:modified xsi:type="dcterms:W3CDTF">2021-02-23T06:14:34Z</dcterms:modified>
</cp:coreProperties>
</file>